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8520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4" i="1"/>
  <c r="L4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K5" i="1"/>
  <c r="K7" i="1"/>
  <c r="K9" i="1"/>
  <c r="K11" i="1"/>
  <c r="K13" i="1"/>
  <c r="K15" i="1"/>
  <c r="K17" i="1"/>
  <c r="F17" i="1"/>
  <c r="F16" i="1"/>
  <c r="K16" i="1" s="1"/>
  <c r="F15" i="1"/>
  <c r="F14" i="1"/>
  <c r="K14" i="1" s="1"/>
  <c r="F13" i="1"/>
  <c r="F12" i="1"/>
  <c r="K12" i="1" s="1"/>
  <c r="F11" i="1"/>
  <c r="F10" i="1"/>
  <c r="K10" i="1" s="1"/>
  <c r="F9" i="1"/>
  <c r="F8" i="1"/>
  <c r="K8" i="1" s="1"/>
  <c r="F7" i="1"/>
  <c r="F6" i="1"/>
  <c r="K6" i="1" s="1"/>
  <c r="F5" i="1"/>
  <c r="F4" i="1"/>
  <c r="K4" i="1" s="1"/>
  <c r="F3" i="1"/>
  <c r="D17" i="1" l="1"/>
  <c r="J17" i="1" s="1"/>
  <c r="H5" i="1" l="1"/>
  <c r="I5" i="1" s="1"/>
  <c r="M5" i="1" s="1"/>
  <c r="H6" i="1"/>
  <c r="I6" i="1" s="1"/>
  <c r="M6" i="1" s="1"/>
  <c r="H7" i="1"/>
  <c r="I7" i="1" s="1"/>
  <c r="M7" i="1" s="1"/>
  <c r="H8" i="1"/>
  <c r="I8" i="1" s="1"/>
  <c r="M8" i="1" s="1"/>
  <c r="H9" i="1"/>
  <c r="I9" i="1" s="1"/>
  <c r="M9" i="1" s="1"/>
  <c r="H10" i="1"/>
  <c r="I10" i="1" s="1"/>
  <c r="M10" i="1" s="1"/>
  <c r="H11" i="1"/>
  <c r="I11" i="1" s="1"/>
  <c r="M11" i="1" s="1"/>
  <c r="H12" i="1"/>
  <c r="I12" i="1" s="1"/>
  <c r="M12" i="1" s="1"/>
  <c r="H13" i="1"/>
  <c r="I13" i="1" s="1"/>
  <c r="M13" i="1" s="1"/>
  <c r="H14" i="1"/>
  <c r="I14" i="1" s="1"/>
  <c r="M14" i="1" s="1"/>
  <c r="H15" i="1"/>
  <c r="I15" i="1" s="1"/>
  <c r="M15" i="1" s="1"/>
  <c r="H16" i="1"/>
  <c r="I16" i="1" s="1"/>
  <c r="M16" i="1" s="1"/>
  <c r="H17" i="1"/>
  <c r="I17" i="1" s="1"/>
  <c r="M17" i="1" s="1"/>
  <c r="H4" i="1"/>
  <c r="I4" i="1" s="1"/>
  <c r="M4" i="1" s="1"/>
  <c r="H3" i="1"/>
  <c r="I3" i="1" s="1"/>
  <c r="M3" i="1" s="1"/>
  <c r="K3" i="1"/>
  <c r="D4" i="1"/>
  <c r="J4" i="1" s="1"/>
  <c r="D5" i="1"/>
  <c r="J5" i="1" s="1"/>
  <c r="D6" i="1"/>
  <c r="J6" i="1" s="1"/>
  <c r="D7" i="1"/>
  <c r="J7" i="1" s="1"/>
  <c r="D8" i="1"/>
  <c r="J8" i="1" s="1"/>
  <c r="D9" i="1"/>
  <c r="J9" i="1" s="1"/>
  <c r="D10" i="1"/>
  <c r="J10" i="1" s="1"/>
  <c r="D11" i="1"/>
  <c r="J11" i="1" s="1"/>
  <c r="D12" i="1"/>
  <c r="J12" i="1" s="1"/>
  <c r="D13" i="1"/>
  <c r="J13" i="1" s="1"/>
  <c r="D14" i="1"/>
  <c r="J14" i="1" s="1"/>
  <c r="D15" i="1"/>
  <c r="J15" i="1" s="1"/>
  <c r="D16" i="1"/>
  <c r="J16" i="1" s="1"/>
  <c r="D3" i="1"/>
  <c r="J3" i="1" s="1"/>
  <c r="N3" i="1" l="1"/>
  <c r="L3" i="1"/>
</calcChain>
</file>

<file path=xl/sharedStrings.xml><?xml version="1.0" encoding="utf-8"?>
<sst xmlns="http://schemas.openxmlformats.org/spreadsheetml/2006/main" count="14" uniqueCount="14">
  <si>
    <t>Cout d'1 attribut</t>
  </si>
  <si>
    <t>Cout des 7 attributs</t>
  </si>
  <si>
    <t>Cout des 7 attributs
avec réduction de l'éducation</t>
  </si>
  <si>
    <t>Montant du Rendement</t>
  </si>
  <si>
    <t>Montant du Commerce</t>
  </si>
  <si>
    <t>Réduction dûe à l'Education</t>
  </si>
  <si>
    <t>MATRICE DU DOMAINE</t>
  </si>
  <si>
    <t>Niv. Attribut</t>
  </si>
  <si>
    <t>Montant total Rendement + Commerce</t>
  </si>
  <si>
    <t>Nbr mois pour augmenter les 7 attributs d'1  niv. (sans éducation et sans commerce)</t>
  </si>
  <si>
    <t>Nbr mois pour augmenter les 7 attributs d'1  niv. (avec éducation et commerce)</t>
  </si>
  <si>
    <t>Nbr mois pour augmenter les 7 attributs d'1  niv. (avec éducation seule)</t>
  </si>
  <si>
    <t>Cout entretient du château</t>
  </si>
  <si>
    <t>Nbr mois pour augmenter les 7 attributs d'1  niv. (avec entretien du château et éducation et commerce)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</si>
</sst>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0" fontId="0" fillId="3" borderId="0" xfId="0" applyFill="1"/>
    <xf numFmtId="164" fontId="0" fillId="3" borderId="1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tabSelected="1" topLeftCell="F1" workbookViewId="0">
      <selection activeCell="H3" sqref="H3"/>
    </sheetView>
  </sheetViews>
  <sheetFormatPr baseColWidth="10" defaultRowHeight="15" x14ac:dyDescent="0.25"/>
  <cols>
    <col min="1" max="1" width="7.5703125" customWidth="1"/>
    <col min="2" max="2" width="11.42578125" style="1"/>
    <col min="3" max="3" width="13.5703125" style="1" customWidth="1"/>
    <col min="4" max="4" width="15.140625" style="1" customWidth="1"/>
    <col min="5" max="5" width="11.42578125" style="1"/>
    <col min="6" max="6" width="15.140625" style="1" customWidth="1"/>
    <col min="7" max="7" width="11.42578125" style="1"/>
    <col min="8" max="9" width="13.85546875" style="1" customWidth="1"/>
    <col min="10" max="10" width="24.42578125" style="1" customWidth="1"/>
    <col min="11" max="11" width="22.7109375" style="1" customWidth="1"/>
    <col min="12" max="12" width="23" style="1" customWidth="1"/>
    <col min="14" max="14" width="33.42578125" customWidth="1"/>
  </cols>
  <sheetData>
    <row r="1" spans="2:14" ht="21.75" thickBot="1" x14ac:dyDescent="0.4">
      <c r="B1" s="42" t="s">
        <v>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60.75" thickBot="1" x14ac:dyDescent="0.3">
      <c r="B2" s="9" t="s">
        <v>7</v>
      </c>
      <c r="C2" s="10" t="s">
        <v>0</v>
      </c>
      <c r="D2" s="10" t="s">
        <v>1</v>
      </c>
      <c r="E2" s="10" t="s">
        <v>5</v>
      </c>
      <c r="F2" s="10" t="s">
        <v>2</v>
      </c>
      <c r="G2" s="10" t="s">
        <v>3</v>
      </c>
      <c r="H2" s="11" t="s">
        <v>4</v>
      </c>
      <c r="I2" s="11" t="s">
        <v>8</v>
      </c>
      <c r="J2" s="9" t="s">
        <v>9</v>
      </c>
      <c r="K2" s="10" t="s">
        <v>11</v>
      </c>
      <c r="L2" s="10" t="s">
        <v>10</v>
      </c>
      <c r="M2" s="11" t="s">
        <v>12</v>
      </c>
      <c r="N2" s="11" t="s">
        <v>13</v>
      </c>
    </row>
    <row r="3" spans="2:14" s="31" customFormat="1" x14ac:dyDescent="0.25">
      <c r="B3" s="23">
        <v>1</v>
      </c>
      <c r="C3" s="24">
        <v>500</v>
      </c>
      <c r="D3" s="25">
        <f>C3*7</f>
        <v>3500</v>
      </c>
      <c r="E3" s="23">
        <v>100</v>
      </c>
      <c r="F3" s="26">
        <f>(C3*2)+((C3-E3)*5)</f>
        <v>3000</v>
      </c>
      <c r="G3" s="24">
        <v>500</v>
      </c>
      <c r="H3" s="25">
        <f t="shared" ref="H3:H17" si="0">E3*B3</f>
        <v>100</v>
      </c>
      <c r="I3" s="26">
        <f>G3+H3</f>
        <v>600</v>
      </c>
      <c r="J3" s="27">
        <f t="shared" ref="J3" si="1">D3/G3</f>
        <v>7</v>
      </c>
      <c r="K3" s="28">
        <f t="shared" ref="K3" si="2">F3/G3</f>
        <v>6</v>
      </c>
      <c r="L3" s="29">
        <f>F3/(I3)</f>
        <v>5</v>
      </c>
      <c r="M3" s="23">
        <f>I3*0.2</f>
        <v>120</v>
      </c>
      <c r="N3" s="30">
        <f>(F3+M3)/(I3)</f>
        <v>5.2</v>
      </c>
    </row>
    <row r="4" spans="2:14" s="14" customFormat="1" x14ac:dyDescent="0.25">
      <c r="B4" s="15">
        <v>2</v>
      </c>
      <c r="C4" s="16">
        <v>800</v>
      </c>
      <c r="D4" s="17">
        <f t="shared" ref="D4:D16" si="3">C4*7</f>
        <v>5600</v>
      </c>
      <c r="E4" s="15">
        <v>200</v>
      </c>
      <c r="F4" s="13">
        <f t="shared" ref="F4:F17" si="4">(C4*2)+((C4-E4)*5)</f>
        <v>4600</v>
      </c>
      <c r="G4" s="16">
        <v>800</v>
      </c>
      <c r="H4" s="17">
        <f t="shared" si="0"/>
        <v>400</v>
      </c>
      <c r="I4" s="18">
        <f t="shared" ref="I4:I17" si="5">G4+H4</f>
        <v>1200</v>
      </c>
      <c r="J4" s="21">
        <f>D4/((G4*3+G3*4)/7)</f>
        <v>8.9090909090909101</v>
      </c>
      <c r="K4" s="19">
        <f>F4/((G4*3+G3*4)/7)</f>
        <v>7.3181818181818183</v>
      </c>
      <c r="L4" s="20">
        <f>F4/((I3*3+G4+H3+I4*3)/7)</f>
        <v>5.1111111111111107</v>
      </c>
      <c r="M4" s="12">
        <f t="shared" ref="M4:M17" si="6">I4*0.2</f>
        <v>240</v>
      </c>
      <c r="N4" s="22">
        <f>(F4+M4*7)/((I3*3+G4+H3+I4*3)/7)</f>
        <v>6.9777777777777779</v>
      </c>
    </row>
    <row r="5" spans="2:14" s="31" customFormat="1" x14ac:dyDescent="0.25">
      <c r="B5" s="2">
        <v>3</v>
      </c>
      <c r="C5" s="3">
        <v>1300</v>
      </c>
      <c r="D5" s="5">
        <f t="shared" si="3"/>
        <v>9100</v>
      </c>
      <c r="E5" s="2">
        <v>300</v>
      </c>
      <c r="F5" s="26">
        <f t="shared" si="4"/>
        <v>7600</v>
      </c>
      <c r="G5" s="3">
        <v>1300</v>
      </c>
      <c r="H5" s="5">
        <f t="shared" si="0"/>
        <v>900</v>
      </c>
      <c r="I5" s="4">
        <f t="shared" si="5"/>
        <v>2200</v>
      </c>
      <c r="J5" s="32">
        <f t="shared" ref="J5:J17" si="7">D5/((G5*3+G4*4)/7)</f>
        <v>8.9718309859154921</v>
      </c>
      <c r="K5" s="6">
        <f t="shared" ref="K5:K17" si="8">F5/((G5*3+G4*4)/7)</f>
        <v>7.492957746478873</v>
      </c>
      <c r="L5" s="7">
        <f t="shared" ref="L5:L17" si="9">F5/((I4*3+G5+H4+I5*3)/7)</f>
        <v>4.4705882352941178</v>
      </c>
      <c r="M5" s="23">
        <f t="shared" si="6"/>
        <v>440</v>
      </c>
      <c r="N5" s="8">
        <f t="shared" ref="N5:N17" si="10">(F5+M5*7)/((I4*3+G5+H4+I5*3)/7)</f>
        <v>6.2823529411764705</v>
      </c>
    </row>
    <row r="6" spans="2:14" s="14" customFormat="1" x14ac:dyDescent="0.25">
      <c r="B6" s="15">
        <v>4</v>
      </c>
      <c r="C6" s="16">
        <v>2100</v>
      </c>
      <c r="D6" s="17">
        <f t="shared" si="3"/>
        <v>14700</v>
      </c>
      <c r="E6" s="15">
        <v>500</v>
      </c>
      <c r="F6" s="13">
        <f t="shared" si="4"/>
        <v>12200</v>
      </c>
      <c r="G6" s="16">
        <v>2100</v>
      </c>
      <c r="H6" s="17">
        <f t="shared" si="0"/>
        <v>2000</v>
      </c>
      <c r="I6" s="18">
        <f t="shared" si="5"/>
        <v>4100</v>
      </c>
      <c r="J6" s="21">
        <f t="shared" si="7"/>
        <v>8.9478260869565212</v>
      </c>
      <c r="K6" s="19">
        <f t="shared" si="8"/>
        <v>7.4260869565217389</v>
      </c>
      <c r="L6" s="20">
        <f t="shared" si="9"/>
        <v>3.8995433789954341</v>
      </c>
      <c r="M6" s="12">
        <f t="shared" si="6"/>
        <v>820</v>
      </c>
      <c r="N6" s="22">
        <f t="shared" si="10"/>
        <v>5.7342465753424658</v>
      </c>
    </row>
    <row r="7" spans="2:14" s="31" customFormat="1" x14ac:dyDescent="0.25">
      <c r="B7" s="2">
        <v>5</v>
      </c>
      <c r="C7" s="3">
        <v>3400</v>
      </c>
      <c r="D7" s="5">
        <f t="shared" si="3"/>
        <v>23800</v>
      </c>
      <c r="E7" s="2">
        <v>800</v>
      </c>
      <c r="F7" s="26">
        <f t="shared" si="4"/>
        <v>19800</v>
      </c>
      <c r="G7" s="3">
        <v>3400</v>
      </c>
      <c r="H7" s="5">
        <f t="shared" si="0"/>
        <v>4000</v>
      </c>
      <c r="I7" s="4">
        <f t="shared" si="5"/>
        <v>7400</v>
      </c>
      <c r="J7" s="32">
        <f t="shared" si="7"/>
        <v>8.956989247311828</v>
      </c>
      <c r="K7" s="6">
        <f t="shared" si="8"/>
        <v>7.4516129032258061</v>
      </c>
      <c r="L7" s="7">
        <f t="shared" si="9"/>
        <v>3.4736842105263159</v>
      </c>
      <c r="M7" s="23">
        <f t="shared" si="6"/>
        <v>1480</v>
      </c>
      <c r="N7" s="8">
        <f t="shared" si="10"/>
        <v>5.2912280701754382</v>
      </c>
    </row>
    <row r="8" spans="2:14" s="14" customFormat="1" x14ac:dyDescent="0.25">
      <c r="B8" s="15">
        <v>6</v>
      </c>
      <c r="C8" s="16">
        <v>5500</v>
      </c>
      <c r="D8" s="17">
        <f t="shared" si="3"/>
        <v>38500</v>
      </c>
      <c r="E8" s="15">
        <v>1300</v>
      </c>
      <c r="F8" s="13">
        <f t="shared" si="4"/>
        <v>32000</v>
      </c>
      <c r="G8" s="16">
        <v>5500</v>
      </c>
      <c r="H8" s="17">
        <f t="shared" si="0"/>
        <v>7800</v>
      </c>
      <c r="I8" s="18">
        <f t="shared" si="5"/>
        <v>13300</v>
      </c>
      <c r="J8" s="21">
        <f t="shared" si="7"/>
        <v>8.9534883720930232</v>
      </c>
      <c r="K8" s="19">
        <f t="shared" si="8"/>
        <v>7.441860465116279</v>
      </c>
      <c r="L8" s="20">
        <f t="shared" si="9"/>
        <v>3.1284916201117317</v>
      </c>
      <c r="M8" s="12">
        <f t="shared" si="6"/>
        <v>2660</v>
      </c>
      <c r="N8" s="22">
        <f t="shared" si="10"/>
        <v>4.9488826815642453</v>
      </c>
    </row>
    <row r="9" spans="2:14" s="31" customFormat="1" x14ac:dyDescent="0.25">
      <c r="B9" s="2">
        <v>7</v>
      </c>
      <c r="C9" s="3">
        <v>8900</v>
      </c>
      <c r="D9" s="5">
        <f t="shared" si="3"/>
        <v>62300</v>
      </c>
      <c r="E9" s="2">
        <v>2100</v>
      </c>
      <c r="F9" s="26">
        <f t="shared" si="4"/>
        <v>51800</v>
      </c>
      <c r="G9" s="3">
        <v>8900</v>
      </c>
      <c r="H9" s="5">
        <f t="shared" si="0"/>
        <v>14700</v>
      </c>
      <c r="I9" s="4">
        <f t="shared" si="5"/>
        <v>23600</v>
      </c>
      <c r="J9" s="32">
        <f t="shared" si="7"/>
        <v>8.9548254620123213</v>
      </c>
      <c r="K9" s="6">
        <f t="shared" si="8"/>
        <v>7.4455852156057496</v>
      </c>
      <c r="L9" s="7">
        <f t="shared" si="9"/>
        <v>2.8461538461538463</v>
      </c>
      <c r="M9" s="23">
        <f t="shared" si="6"/>
        <v>4720</v>
      </c>
      <c r="N9" s="8">
        <f t="shared" si="10"/>
        <v>4.6615384615384619</v>
      </c>
    </row>
    <row r="10" spans="2:14" s="14" customFormat="1" x14ac:dyDescent="0.25">
      <c r="B10" s="15">
        <v>8</v>
      </c>
      <c r="C10" s="16">
        <v>14400</v>
      </c>
      <c r="D10" s="17">
        <f t="shared" si="3"/>
        <v>100800</v>
      </c>
      <c r="E10" s="15">
        <v>3400</v>
      </c>
      <c r="F10" s="13">
        <f t="shared" si="4"/>
        <v>83800</v>
      </c>
      <c r="G10" s="16">
        <v>14400</v>
      </c>
      <c r="H10" s="17">
        <f t="shared" si="0"/>
        <v>27200</v>
      </c>
      <c r="I10" s="18">
        <f t="shared" si="5"/>
        <v>41600</v>
      </c>
      <c r="J10" s="21">
        <f t="shared" si="7"/>
        <v>8.9543147208121834</v>
      </c>
      <c r="K10" s="19">
        <f t="shared" si="8"/>
        <v>7.4441624365482237</v>
      </c>
      <c r="L10" s="20">
        <f t="shared" si="9"/>
        <v>2.6105919003115265</v>
      </c>
      <c r="M10" s="12">
        <f t="shared" si="6"/>
        <v>8320</v>
      </c>
      <c r="N10" s="22">
        <f t="shared" si="10"/>
        <v>4.4249221183800627</v>
      </c>
    </row>
    <row r="11" spans="2:14" s="31" customFormat="1" x14ac:dyDescent="0.25">
      <c r="B11" s="2">
        <v>9</v>
      </c>
      <c r="C11" s="3">
        <v>23300</v>
      </c>
      <c r="D11" s="5">
        <f t="shared" si="3"/>
        <v>163100</v>
      </c>
      <c r="E11" s="2">
        <v>5500</v>
      </c>
      <c r="F11" s="26">
        <f t="shared" si="4"/>
        <v>135600</v>
      </c>
      <c r="G11" s="3">
        <v>23300</v>
      </c>
      <c r="H11" s="5">
        <f t="shared" si="0"/>
        <v>49500</v>
      </c>
      <c r="I11" s="4">
        <f t="shared" si="5"/>
        <v>72800</v>
      </c>
      <c r="J11" s="32">
        <f t="shared" si="7"/>
        <v>8.9545098039215691</v>
      </c>
      <c r="K11" s="6">
        <f t="shared" si="8"/>
        <v>7.4447058823529417</v>
      </c>
      <c r="L11" s="7">
        <f t="shared" si="9"/>
        <v>2.4109728219456437</v>
      </c>
      <c r="M11" s="23">
        <f t="shared" si="6"/>
        <v>14560</v>
      </c>
      <c r="N11" s="8">
        <f t="shared" si="10"/>
        <v>4.2231140462280923</v>
      </c>
    </row>
    <row r="12" spans="2:14" s="14" customFormat="1" x14ac:dyDescent="0.25">
      <c r="B12" s="15">
        <v>10</v>
      </c>
      <c r="C12" s="16">
        <v>37700</v>
      </c>
      <c r="D12" s="17">
        <f t="shared" si="3"/>
        <v>263900</v>
      </c>
      <c r="E12" s="15">
        <v>8900</v>
      </c>
      <c r="F12" s="13">
        <f t="shared" si="4"/>
        <v>219400</v>
      </c>
      <c r="G12" s="16">
        <v>37700</v>
      </c>
      <c r="H12" s="17">
        <f t="shared" si="0"/>
        <v>89000</v>
      </c>
      <c r="I12" s="18">
        <f t="shared" si="5"/>
        <v>126700</v>
      </c>
      <c r="J12" s="21">
        <f t="shared" si="7"/>
        <v>8.9544352884149294</v>
      </c>
      <c r="K12" s="19">
        <f t="shared" si="8"/>
        <v>7.4444983034415895</v>
      </c>
      <c r="L12" s="20">
        <f t="shared" si="9"/>
        <v>2.2397549948957272</v>
      </c>
      <c r="M12" s="12">
        <f t="shared" si="6"/>
        <v>25340</v>
      </c>
      <c r="N12" s="22">
        <f t="shared" si="10"/>
        <v>4.0505468863934668</v>
      </c>
    </row>
    <row r="13" spans="2:14" s="31" customFormat="1" x14ac:dyDescent="0.25">
      <c r="B13" s="2">
        <v>11</v>
      </c>
      <c r="C13" s="3">
        <v>61000</v>
      </c>
      <c r="D13" s="5">
        <f t="shared" si="3"/>
        <v>427000</v>
      </c>
      <c r="E13" s="2">
        <v>14400</v>
      </c>
      <c r="F13" s="26">
        <f t="shared" si="4"/>
        <v>355000</v>
      </c>
      <c r="G13" s="3">
        <v>61000</v>
      </c>
      <c r="H13" s="5">
        <f t="shared" si="0"/>
        <v>158400</v>
      </c>
      <c r="I13" s="4">
        <f t="shared" si="5"/>
        <v>219400</v>
      </c>
      <c r="J13" s="32">
        <f t="shared" si="7"/>
        <v>8.9544637507489515</v>
      </c>
      <c r="K13" s="6">
        <f t="shared" si="8"/>
        <v>7.44457759137208</v>
      </c>
      <c r="L13" s="7">
        <f t="shared" si="9"/>
        <v>2.0912227551964993</v>
      </c>
      <c r="M13" s="23">
        <f t="shared" si="6"/>
        <v>43880</v>
      </c>
      <c r="N13" s="8">
        <f t="shared" si="10"/>
        <v>3.9006311537490528</v>
      </c>
    </row>
    <row r="14" spans="2:14" s="14" customFormat="1" x14ac:dyDescent="0.25">
      <c r="B14" s="15">
        <v>12</v>
      </c>
      <c r="C14" s="16">
        <v>98700</v>
      </c>
      <c r="D14" s="17">
        <f t="shared" si="3"/>
        <v>690900</v>
      </c>
      <c r="E14" s="15">
        <v>23300</v>
      </c>
      <c r="F14" s="13">
        <f t="shared" si="4"/>
        <v>574400</v>
      </c>
      <c r="G14" s="16">
        <v>98700</v>
      </c>
      <c r="H14" s="17">
        <f t="shared" si="0"/>
        <v>279600</v>
      </c>
      <c r="I14" s="18">
        <f t="shared" si="5"/>
        <v>378300</v>
      </c>
      <c r="J14" s="21">
        <f t="shared" si="7"/>
        <v>8.954452879096463</v>
      </c>
      <c r="K14" s="19">
        <f t="shared" si="8"/>
        <v>7.4445473060544343</v>
      </c>
      <c r="L14" s="20">
        <f t="shared" si="9"/>
        <v>1.9611745195590675</v>
      </c>
      <c r="M14" s="12">
        <f t="shared" si="6"/>
        <v>75660</v>
      </c>
      <c r="N14" s="22">
        <f t="shared" si="10"/>
        <v>3.7694566383767443</v>
      </c>
    </row>
    <row r="15" spans="2:14" s="31" customFormat="1" x14ac:dyDescent="0.25">
      <c r="B15" s="2">
        <v>13</v>
      </c>
      <c r="C15" s="3">
        <v>159700</v>
      </c>
      <c r="D15" s="5">
        <f t="shared" si="3"/>
        <v>1117900</v>
      </c>
      <c r="E15" s="2">
        <v>37700</v>
      </c>
      <c r="F15" s="26">
        <f t="shared" si="4"/>
        <v>929400</v>
      </c>
      <c r="G15" s="3">
        <v>159700</v>
      </c>
      <c r="H15" s="5">
        <f t="shared" si="0"/>
        <v>490100</v>
      </c>
      <c r="I15" s="4">
        <f t="shared" si="5"/>
        <v>649800</v>
      </c>
      <c r="J15" s="32">
        <f t="shared" si="7"/>
        <v>8.9544570316969896</v>
      </c>
      <c r="K15" s="6">
        <f t="shared" si="8"/>
        <v>7.4445588740130448</v>
      </c>
      <c r="L15" s="7">
        <f t="shared" si="9"/>
        <v>1.8463503235327505</v>
      </c>
      <c r="M15" s="23">
        <f t="shared" si="6"/>
        <v>129960</v>
      </c>
      <c r="N15" s="8">
        <f t="shared" si="10"/>
        <v>3.6536042683619026</v>
      </c>
    </row>
    <row r="16" spans="2:14" s="14" customFormat="1" x14ac:dyDescent="0.25">
      <c r="B16" s="15">
        <v>14</v>
      </c>
      <c r="C16" s="16">
        <v>258400</v>
      </c>
      <c r="D16" s="17">
        <f t="shared" si="3"/>
        <v>1808800</v>
      </c>
      <c r="E16" s="15">
        <v>61000</v>
      </c>
      <c r="F16" s="13">
        <f t="shared" si="4"/>
        <v>1503800</v>
      </c>
      <c r="G16" s="16">
        <v>258400</v>
      </c>
      <c r="H16" s="17">
        <f t="shared" si="0"/>
        <v>854000</v>
      </c>
      <c r="I16" s="18">
        <f t="shared" si="5"/>
        <v>1112400</v>
      </c>
      <c r="J16" s="21">
        <f t="shared" si="7"/>
        <v>8.9544554455445553</v>
      </c>
      <c r="K16" s="19">
        <f t="shared" si="8"/>
        <v>7.4445544554455445</v>
      </c>
      <c r="L16" s="20">
        <f t="shared" si="9"/>
        <v>1.744229590230485</v>
      </c>
      <c r="M16" s="12">
        <f t="shared" si="6"/>
        <v>222480</v>
      </c>
      <c r="N16" s="22">
        <f t="shared" si="10"/>
        <v>3.5505824261404122</v>
      </c>
    </row>
    <row r="17" spans="2:14" s="31" customFormat="1" ht="15.75" thickBot="1" x14ac:dyDescent="0.3">
      <c r="B17" s="33">
        <v>15</v>
      </c>
      <c r="C17" s="34">
        <v>418100</v>
      </c>
      <c r="D17" s="35">
        <f>C17*7</f>
        <v>2926700</v>
      </c>
      <c r="E17" s="33">
        <v>98700</v>
      </c>
      <c r="F17" s="36">
        <f t="shared" si="4"/>
        <v>2433200</v>
      </c>
      <c r="G17" s="34">
        <v>418100</v>
      </c>
      <c r="H17" s="35">
        <f t="shared" si="0"/>
        <v>1480500</v>
      </c>
      <c r="I17" s="36">
        <f t="shared" si="5"/>
        <v>1898600</v>
      </c>
      <c r="J17" s="37">
        <f t="shared" si="7"/>
        <v>8.9544560514008467</v>
      </c>
      <c r="K17" s="38">
        <f t="shared" si="8"/>
        <v>7.444556143188076</v>
      </c>
      <c r="L17" s="39">
        <f t="shared" si="9"/>
        <v>1.6528126849812228</v>
      </c>
      <c r="M17" s="40">
        <f t="shared" si="6"/>
        <v>379720</v>
      </c>
      <c r="N17" s="41">
        <f t="shared" si="10"/>
        <v>3.458353630726533</v>
      </c>
    </row>
  </sheetData>
  <mergeCells count="1">
    <mergeCell ref="B1:N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2019-02-05T18:16:27Z</dcterms:created>
  <dcterms:modified xsi:type="dcterms:W3CDTF">2019-04-03T19:41:14Z</dcterms:modified>
</cp:coreProperties>
</file>